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<sst xmlns="http://schemas.openxmlformats.org/spreadsheetml/2006/main" count="102" uniqueCount="100">
  <si>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</si>
  <si>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</si>
  <si>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</si>
  <si>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</si>
  <si>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</si>
  <si>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</si>
  <si>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</si>
  <si>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</si>
  <si>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</si>
  <si>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</si>
  <si>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</si>
  <si>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</si>
  <si>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</si>
  <si>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</si>
  <si>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</si>
  <si>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</si>
  <si>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</si>
  <si>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</si>
  <si>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</si>
  <si>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</si>
  <si>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</si>
  <si>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</si>
  <si>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</si>
  <si>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</si>
  <si>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</si>
  <si>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</si>
  <si>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</si>
  <si>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</si>
  <si>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</si>
  <si>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</si>
  <si>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</si>
  <si>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</si>
  <si>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</si>
  <si>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</si>
  <si>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</si>
  <si>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</si>
  <si>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</si>
  <si>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</si>
  <si>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</si>
  <si>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</si>
  <si>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</si>
  <si>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</si>
  <si>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</si>
  <si>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</si>
  <si>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</si>
  <si>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</si>
  <si>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</si>
  <si>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</si>
  <si>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</si>
  <si>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</si>
  <si>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</si>
  <si>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</si>
  <si>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</si>
  <si>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</si>
  <si>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</si>
  <si>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</si>
  <si>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</si>
  <si>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</si>
  <si>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</si>
  <si>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</si>
  <si>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</si>
  <si>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</si>
  <si>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</si>
  <si>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</si>
  <si>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</si>
  <si>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</si>
  <si>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</si>
  <si>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</si>
  <si>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</si>
  <si>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</si>
  <si>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</si>
  <si>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</si>
  <si>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МО "Зеленоградский городской округ"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</si>
  <si>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</si>
  <si>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</si>
  <si>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</si>
  <si>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</si>
  <si>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</si>
  <si>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</si>
  <si>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</si>
  <si>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</si>
  <si>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</si>
  <si>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</si>
  <si>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</si>
  <si>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</si>
  <si>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"О бюджете муниципального образования "Зеленоградский городской округ" на 2020 год и на плановый период 2021 и 2022 годов"</t>
  </si>
  <si>
    <t>1 05 01000 00 0000 110</t>
  </si>
  <si>
    <t>от "  " декабря 2019 г.№___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</si>
  <si>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</si>
  <si>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</si>
  <si>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</si>
  <si>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 xml:space="preserve"> 1 05 01050 01 1000 110</t>
  </si>
  <si>
    <t xml:space="preserve"> 1 09 04052  04 2100 110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</si>
  <si>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</si>
  <si>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Налоги на имущество</t>
  </si>
  <si>
    <t>Уточненный план на 2020 год</t>
  </si>
  <si>
    <t>на 01.04.2020г.</t>
  </si>
  <si>
    <t>Исполнение на 01.04.2020г.</t>
  </si>
  <si>
    <t>Исполнение налоговых и неналоговых доходов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Калининградской области</t>
  </si>
  <si>
    <r>
      <rPr>
        <b/>
        <sz val="10"/>
        <rFont val="Arial"/>
        <family val="2"/>
      </rPr>
      <t xml:space="preserve">Приложение №1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"30 " апреля  2020г. №973                                                                                     
  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</si>
</sst>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  <numFmt numFmtId="191" formatCode="0.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50" workbookViewId="0" topLeftCell="A1">
      <selection activeCell="K13" sqref="K13"/>
    </sheetView>
  </sheetViews>
  <sheetFormatPr defaultColWidth="9.140625" defaultRowHeight="12.75"/>
  <cols>
    <col min="1" max="1" width="25.71093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7.140625" style="0" customWidth="1"/>
    <col min="8" max="8" width="16.7109375" style="0" customWidth="1"/>
    <col min="12" max="12" width="10.57421875" style="0" bestFit="1" customWidth="1"/>
  </cols>
  <sheetData>
    <row r="1" spans="2:7" ht="9" customHeight="1">
      <c r="B1" s="55"/>
      <c r="C1" s="62"/>
      <c r="D1" s="62"/>
      <c r="E1" s="62"/>
      <c r="F1" s="58"/>
      <c r="G1" s="58"/>
    </row>
    <row r="2" ht="11.25" customHeight="1" hidden="1"/>
    <row r="3" spans="2:8" ht="15" customHeight="1" hidden="1">
      <c r="B3" s="63" t="s">
        <v>18</v>
      </c>
      <c r="C3" s="63"/>
      <c r="D3" s="57"/>
      <c r="E3" s="57"/>
      <c r="F3" s="58"/>
      <c r="G3" s="58"/>
      <c r="H3" s="58"/>
    </row>
    <row r="4" spans="2:8" ht="16.5" customHeight="1" hidden="1">
      <c r="B4" s="55" t="s">
        <v>73</v>
      </c>
      <c r="C4" s="59"/>
      <c r="D4" s="57"/>
      <c r="E4" s="57"/>
      <c r="F4" s="58"/>
      <c r="G4" s="58"/>
      <c r="H4" s="58"/>
    </row>
    <row r="5" spans="2:8" ht="12.75" hidden="1">
      <c r="B5" s="55" t="s">
        <v>72</v>
      </c>
      <c r="C5" s="56"/>
      <c r="D5" s="57"/>
      <c r="E5" s="57"/>
      <c r="F5" s="58"/>
      <c r="G5" s="58"/>
      <c r="H5" s="58"/>
    </row>
    <row r="6" spans="2:8" ht="26.25" customHeight="1" hidden="1">
      <c r="B6" s="55" t="s">
        <v>85</v>
      </c>
      <c r="C6" s="55"/>
      <c r="D6" s="57"/>
      <c r="E6" s="57"/>
      <c r="F6" s="58"/>
      <c r="G6" s="58"/>
      <c r="H6" s="58"/>
    </row>
    <row r="7" spans="2:8" ht="12.75" hidden="1">
      <c r="B7" s="55" t="s">
        <v>87</v>
      </c>
      <c r="C7" s="59"/>
      <c r="D7" s="57"/>
      <c r="E7" s="57"/>
      <c r="F7" s="58"/>
      <c r="G7" s="58"/>
      <c r="H7" s="58"/>
    </row>
    <row r="8" spans="2:8" ht="91.5" customHeight="1">
      <c r="B8" s="1"/>
      <c r="C8" s="19"/>
      <c r="D8" s="19"/>
      <c r="E8" s="33"/>
      <c r="G8" s="64" t="s">
        <v>99</v>
      </c>
      <c r="H8" s="65"/>
    </row>
    <row r="9" spans="1:8" ht="44.25" customHeight="1">
      <c r="A9" s="60" t="s">
        <v>98</v>
      </c>
      <c r="B9" s="61"/>
      <c r="C9" s="61"/>
      <c r="D9" s="57"/>
      <c r="E9" s="57"/>
      <c r="F9" s="58"/>
      <c r="G9" s="58"/>
      <c r="H9" s="58"/>
    </row>
    <row r="10" spans="1:8" ht="13.5">
      <c r="A10" s="60" t="s">
        <v>96</v>
      </c>
      <c r="B10" s="61"/>
      <c r="C10" s="61"/>
      <c r="D10" s="61"/>
      <c r="E10" s="61"/>
      <c r="F10" s="58"/>
      <c r="G10" s="58"/>
      <c r="H10" s="58"/>
    </row>
    <row r="11" spans="1:8" ht="15.75">
      <c r="A11" s="2"/>
      <c r="B11" s="3"/>
      <c r="C11" s="27"/>
      <c r="D11" s="27"/>
      <c r="E11" s="34" t="s">
        <v>0</v>
      </c>
      <c r="F11" s="27" t="s">
        <v>0</v>
      </c>
      <c r="H11" s="27" t="s">
        <v>0</v>
      </c>
    </row>
    <row r="12" spans="1:8" ht="46.5" customHeight="1">
      <c r="A12" s="4" t="s">
        <v>1</v>
      </c>
      <c r="B12" s="5" t="s">
        <v>2</v>
      </c>
      <c r="C12" s="5" t="s">
        <v>3</v>
      </c>
      <c r="D12" s="5" t="s">
        <v>74</v>
      </c>
      <c r="E12" s="35" t="s">
        <v>76</v>
      </c>
      <c r="F12" s="5" t="s">
        <v>75</v>
      </c>
      <c r="G12" s="5" t="s">
        <v>95</v>
      </c>
      <c r="H12" s="49" t="s">
        <v>97</v>
      </c>
    </row>
    <row r="13" spans="1:8" ht="15.75">
      <c r="A13" s="4"/>
      <c r="B13" s="6" t="s">
        <v>4</v>
      </c>
      <c r="C13" s="21">
        <f>C14+C18+C24+C32+C35+C38</f>
        <v>343500</v>
      </c>
      <c r="D13" s="21">
        <f>D14+D18+D24+D32+D35+D38</f>
        <v>30000</v>
      </c>
      <c r="E13" s="43">
        <f>E14+E18+E24+E32+E35+E38</f>
        <v>373500</v>
      </c>
      <c r="F13" s="43">
        <f>F14+F18+F24+F32+F35+F38</f>
        <v>53600</v>
      </c>
      <c r="G13" s="39">
        <f>G14+G18+G24+G32+G38</f>
        <v>390900</v>
      </c>
      <c r="H13" s="39">
        <f>H14+H18+H24+H32+H38+H40</f>
        <v>76267.66999999998</v>
      </c>
    </row>
    <row r="14" spans="1:8" ht="15.75">
      <c r="A14" s="18" t="s">
        <v>23</v>
      </c>
      <c r="B14" s="10" t="s">
        <v>52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G15+G16+G17</f>
        <v>216400</v>
      </c>
      <c r="H14" s="52">
        <f>H15+H16+H17</f>
        <v>43392.969999999994</v>
      </c>
    </row>
    <row r="15" spans="1:8" ht="143.25" customHeight="1">
      <c r="A15" s="17" t="s">
        <v>22</v>
      </c>
      <c r="B15" s="7" t="s">
        <v>37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53">
        <v>211220</v>
      </c>
      <c r="H15" s="53">
        <v>43117.45</v>
      </c>
    </row>
    <row r="16" spans="1:8" ht="223.5" customHeight="1">
      <c r="A16" s="17" t="s">
        <v>21</v>
      </c>
      <c r="B16" s="8" t="s">
        <v>38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53">
        <v>1280</v>
      </c>
      <c r="H16" s="53">
        <v>100.5</v>
      </c>
    </row>
    <row r="17" spans="1:8" ht="90" customHeight="1">
      <c r="A17" s="17" t="s">
        <v>20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53">
        <v>3900</v>
      </c>
      <c r="H17" s="53">
        <v>175.02</v>
      </c>
    </row>
    <row r="18" spans="1:8" ht="57" customHeight="1">
      <c r="A18" s="18" t="s">
        <v>19</v>
      </c>
      <c r="B18" s="9" t="s">
        <v>39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52">
        <f>G19</f>
        <v>13000</v>
      </c>
      <c r="H18" s="52">
        <f>H19</f>
        <v>3548.2400000000002</v>
      </c>
    </row>
    <row r="19" spans="1:8" ht="47.25">
      <c r="A19" s="18" t="s">
        <v>29</v>
      </c>
      <c r="B19" s="15" t="s">
        <v>26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52">
        <f>G20+G21+G22</f>
        <v>13000</v>
      </c>
      <c r="H19" s="52">
        <f>H20+H21+H22+H23</f>
        <v>3548.2400000000002</v>
      </c>
    </row>
    <row r="20" spans="1:8" ht="133.5" customHeight="1">
      <c r="A20" s="17" t="s">
        <v>24</v>
      </c>
      <c r="B20" s="14" t="s">
        <v>25</v>
      </c>
      <c r="C20" s="23">
        <v>5215</v>
      </c>
      <c r="D20" s="23"/>
      <c r="E20" s="42">
        <v>5215</v>
      </c>
      <c r="F20" s="37"/>
      <c r="G20" s="53">
        <v>5500</v>
      </c>
      <c r="H20" s="53">
        <v>1610.26</v>
      </c>
    </row>
    <row r="21" spans="1:8" ht="162" customHeight="1">
      <c r="A21" s="17" t="s">
        <v>30</v>
      </c>
      <c r="B21" s="14" t="s">
        <v>27</v>
      </c>
      <c r="C21" s="23">
        <v>48</v>
      </c>
      <c r="D21" s="23"/>
      <c r="E21" s="42">
        <v>48</v>
      </c>
      <c r="F21" s="37"/>
      <c r="G21" s="53">
        <v>45</v>
      </c>
      <c r="H21" s="53">
        <v>10.5</v>
      </c>
    </row>
    <row r="22" spans="1:8" ht="132" customHeight="1">
      <c r="A22" s="17" t="s">
        <v>31</v>
      </c>
      <c r="B22" s="14" t="s">
        <v>28</v>
      </c>
      <c r="C22" s="23">
        <v>7737</v>
      </c>
      <c r="D22" s="23"/>
      <c r="E22" s="42">
        <v>7737</v>
      </c>
      <c r="F22" s="37"/>
      <c r="G22" s="53">
        <v>7455</v>
      </c>
      <c r="H22" s="53">
        <v>2260.09</v>
      </c>
    </row>
    <row r="23" spans="1:8" ht="204.75">
      <c r="A23" s="17" t="s">
        <v>88</v>
      </c>
      <c r="B23" s="14" t="s">
        <v>89</v>
      </c>
      <c r="C23" s="23"/>
      <c r="D23" s="23"/>
      <c r="E23" s="42"/>
      <c r="F23" s="37"/>
      <c r="G23" s="53">
        <v>0</v>
      </c>
      <c r="H23" s="53">
        <v>-332.61</v>
      </c>
    </row>
    <row r="24" spans="1:8" ht="15.75">
      <c r="A24" s="18" t="s">
        <v>32</v>
      </c>
      <c r="B24" s="10" t="s">
        <v>53</v>
      </c>
      <c r="C24" s="25">
        <f>SUM(C25+C29+C30)</f>
        <v>47000</v>
      </c>
      <c r="D24" s="25">
        <f>SUM(D25+D29+D30)</f>
        <v>0</v>
      </c>
      <c r="E24" s="41">
        <f>SUM(E25+E29+E30+E31)</f>
        <v>47000</v>
      </c>
      <c r="F24" s="41">
        <f>SUM(F25+F29+F30+F31)</f>
        <v>600</v>
      </c>
      <c r="G24" s="52">
        <f>G25+G29+G30+G31</f>
        <v>48500</v>
      </c>
      <c r="H24" s="52">
        <f>H25+H29+H30+H31</f>
        <v>10874.210000000001</v>
      </c>
    </row>
    <row r="25" spans="1:8" ht="47.25">
      <c r="A25" s="18" t="s">
        <v>86</v>
      </c>
      <c r="B25" s="10" t="s">
        <v>6</v>
      </c>
      <c r="C25" s="25">
        <f>SUM(C26:C27)</f>
        <v>27000</v>
      </c>
      <c r="D25" s="25">
        <f>SUM(D26:D27)</f>
        <v>0</v>
      </c>
      <c r="E25" s="41">
        <f>SUM(E26:E27)</f>
        <v>27000</v>
      </c>
      <c r="F25" s="41">
        <f>SUM(F26:F27)</f>
        <v>0</v>
      </c>
      <c r="G25" s="52">
        <f>G26+G27</f>
        <v>29000</v>
      </c>
      <c r="H25" s="52">
        <f>H26+H27+H28</f>
        <v>5401.37</v>
      </c>
    </row>
    <row r="26" spans="1:8" s="31" customFormat="1" ht="63">
      <c r="A26" s="28" t="s">
        <v>33</v>
      </c>
      <c r="B26" s="29" t="s">
        <v>7</v>
      </c>
      <c r="C26" s="30">
        <v>17710</v>
      </c>
      <c r="D26" s="30"/>
      <c r="E26" s="46">
        <v>17710</v>
      </c>
      <c r="F26" s="38"/>
      <c r="G26" s="53">
        <v>19000</v>
      </c>
      <c r="H26" s="54">
        <v>3568.79</v>
      </c>
    </row>
    <row r="27" spans="1:8" s="31" customFormat="1" ht="78.75">
      <c r="A27" s="28" t="s">
        <v>34</v>
      </c>
      <c r="B27" s="29" t="s">
        <v>8</v>
      </c>
      <c r="C27" s="32">
        <v>9290</v>
      </c>
      <c r="D27" s="32"/>
      <c r="E27" s="47">
        <v>9290</v>
      </c>
      <c r="F27" s="38"/>
      <c r="G27" s="53">
        <v>10000</v>
      </c>
      <c r="H27" s="54">
        <v>1836.16</v>
      </c>
    </row>
    <row r="28" spans="1:8" s="31" customFormat="1" ht="126">
      <c r="A28" s="28" t="s">
        <v>91</v>
      </c>
      <c r="B28" s="29" t="s">
        <v>90</v>
      </c>
      <c r="C28" s="32"/>
      <c r="D28" s="32"/>
      <c r="E28" s="47"/>
      <c r="F28" s="38"/>
      <c r="G28" s="53">
        <v>0</v>
      </c>
      <c r="H28" s="54">
        <v>-3.58</v>
      </c>
    </row>
    <row r="29" spans="1:12" s="31" customFormat="1" ht="31.5">
      <c r="A29" s="28" t="s">
        <v>35</v>
      </c>
      <c r="B29" s="29" t="s">
        <v>9</v>
      </c>
      <c r="C29" s="32">
        <v>19000</v>
      </c>
      <c r="D29" s="32"/>
      <c r="E29" s="47">
        <v>19000</v>
      </c>
      <c r="F29" s="38"/>
      <c r="G29" s="53">
        <v>17000</v>
      </c>
      <c r="H29" s="54">
        <v>4555.51</v>
      </c>
      <c r="L29" s="50"/>
    </row>
    <row r="30" spans="1:8" s="31" customFormat="1" ht="31.5">
      <c r="A30" s="28" t="s">
        <v>36</v>
      </c>
      <c r="B30" s="29" t="s">
        <v>10</v>
      </c>
      <c r="C30" s="32">
        <v>1000</v>
      </c>
      <c r="D30" s="32"/>
      <c r="E30" s="47">
        <v>1000</v>
      </c>
      <c r="F30" s="38">
        <v>-400</v>
      </c>
      <c r="G30" s="53">
        <v>1000</v>
      </c>
      <c r="H30" s="54">
        <v>47.23</v>
      </c>
    </row>
    <row r="31" spans="1:8" s="31" customFormat="1" ht="47.25">
      <c r="A31" s="28" t="s">
        <v>78</v>
      </c>
      <c r="B31" s="29" t="s">
        <v>77</v>
      </c>
      <c r="C31" s="32"/>
      <c r="D31" s="32"/>
      <c r="E31" s="47"/>
      <c r="F31" s="38">
        <v>1000</v>
      </c>
      <c r="G31" s="53">
        <v>1500</v>
      </c>
      <c r="H31" s="54">
        <v>870.1</v>
      </c>
    </row>
    <row r="32" spans="1:8" ht="15.75">
      <c r="A32" s="18" t="s">
        <v>40</v>
      </c>
      <c r="B32" s="10" t="s">
        <v>94</v>
      </c>
      <c r="C32" s="24">
        <f>C33+C34</f>
        <v>26500</v>
      </c>
      <c r="D32" s="24">
        <f>D33+D34</f>
        <v>0</v>
      </c>
      <c r="E32" s="45">
        <f>E33+E34</f>
        <v>26500</v>
      </c>
      <c r="F32" s="45">
        <f>F33+F34</f>
        <v>6000</v>
      </c>
      <c r="G32" s="52">
        <f>G33+G34+G35</f>
        <v>109000</v>
      </c>
      <c r="H32" s="52">
        <f>H33+H34+H35</f>
        <v>17446.489999999998</v>
      </c>
    </row>
    <row r="33" spans="1:8" s="16" customFormat="1" ht="15.75">
      <c r="A33" s="17" t="s">
        <v>41</v>
      </c>
      <c r="B33" s="11" t="s">
        <v>42</v>
      </c>
      <c r="C33" s="23">
        <v>6000</v>
      </c>
      <c r="D33" s="23"/>
      <c r="E33" s="42">
        <v>6000</v>
      </c>
      <c r="F33" s="37">
        <v>6000</v>
      </c>
      <c r="G33" s="53">
        <v>16000</v>
      </c>
      <c r="H33" s="53">
        <v>2039.02</v>
      </c>
    </row>
    <row r="34" spans="1:8" ht="15.75">
      <c r="A34" s="17" t="s">
        <v>43</v>
      </c>
      <c r="B34" s="11" t="s">
        <v>44</v>
      </c>
      <c r="C34" s="23">
        <v>20500</v>
      </c>
      <c r="D34" s="23"/>
      <c r="E34" s="42">
        <v>20500</v>
      </c>
      <c r="F34" s="37"/>
      <c r="G34" s="53">
        <v>20000</v>
      </c>
      <c r="H34" s="53">
        <v>5681.24</v>
      </c>
    </row>
    <row r="35" spans="1:8" ht="15.75">
      <c r="A35" s="18" t="s">
        <v>47</v>
      </c>
      <c r="B35" s="10" t="s">
        <v>48</v>
      </c>
      <c r="C35" s="24">
        <f aca="true" t="shared" si="0" ref="C35:H35">C36+C37</f>
        <v>60000</v>
      </c>
      <c r="D35" s="24">
        <f t="shared" si="0"/>
        <v>0</v>
      </c>
      <c r="E35" s="45">
        <f t="shared" si="0"/>
        <v>60000</v>
      </c>
      <c r="F35" s="45">
        <f t="shared" si="0"/>
        <v>12000</v>
      </c>
      <c r="G35" s="52">
        <f t="shared" si="0"/>
        <v>73000</v>
      </c>
      <c r="H35" s="52">
        <f t="shared" si="0"/>
        <v>9726.23</v>
      </c>
    </row>
    <row r="36" spans="1:8" ht="15.75">
      <c r="A36" s="17" t="s">
        <v>49</v>
      </c>
      <c r="B36" s="11" t="s">
        <v>71</v>
      </c>
      <c r="C36" s="23">
        <v>31200</v>
      </c>
      <c r="D36" s="23"/>
      <c r="E36" s="42">
        <v>31200</v>
      </c>
      <c r="F36" s="37">
        <v>10860</v>
      </c>
      <c r="G36" s="53">
        <v>42000</v>
      </c>
      <c r="H36" s="53">
        <v>7383.43</v>
      </c>
    </row>
    <row r="37" spans="1:8" ht="15.75">
      <c r="A37" s="17" t="s">
        <v>50</v>
      </c>
      <c r="B37" s="11" t="s">
        <v>51</v>
      </c>
      <c r="C37" s="23">
        <v>28800</v>
      </c>
      <c r="D37" s="23"/>
      <c r="E37" s="42">
        <v>28800</v>
      </c>
      <c r="F37" s="37">
        <v>1140</v>
      </c>
      <c r="G37" s="53">
        <v>31000</v>
      </c>
      <c r="H37" s="53">
        <v>2342.8</v>
      </c>
    </row>
    <row r="38" spans="1:8" ht="15.75">
      <c r="A38" s="18" t="s">
        <v>45</v>
      </c>
      <c r="B38" s="10" t="s">
        <v>54</v>
      </c>
      <c r="C38" s="24">
        <f>SUM(C39:C39)</f>
        <v>4000</v>
      </c>
      <c r="D38" s="24">
        <f>SUM(D39:D39)</f>
        <v>0</v>
      </c>
      <c r="E38" s="45">
        <f>SUM(E39:E39)</f>
        <v>4000</v>
      </c>
      <c r="F38" s="37"/>
      <c r="G38" s="52">
        <f>E38+F38</f>
        <v>4000</v>
      </c>
      <c r="H38" s="52">
        <f>H39</f>
        <v>1005.75</v>
      </c>
    </row>
    <row r="39" spans="1:8" ht="78.75">
      <c r="A39" s="17" t="s">
        <v>46</v>
      </c>
      <c r="B39" s="11" t="s">
        <v>11</v>
      </c>
      <c r="C39" s="23">
        <v>4000</v>
      </c>
      <c r="D39" s="23"/>
      <c r="E39" s="42">
        <v>4000</v>
      </c>
      <c r="F39" s="37"/>
      <c r="G39" s="53">
        <f>E39+F39</f>
        <v>4000</v>
      </c>
      <c r="H39" s="53">
        <v>1005.75</v>
      </c>
    </row>
    <row r="40" spans="1:8" ht="94.5">
      <c r="A40" s="18" t="s">
        <v>92</v>
      </c>
      <c r="B40" s="10" t="s">
        <v>93</v>
      </c>
      <c r="C40" s="24"/>
      <c r="D40" s="24"/>
      <c r="E40" s="45"/>
      <c r="F40" s="40"/>
      <c r="G40" s="52">
        <v>0</v>
      </c>
      <c r="H40" s="52">
        <v>0.01</v>
      </c>
    </row>
    <row r="41" spans="1:8" ht="15.75">
      <c r="A41" s="17"/>
      <c r="B41" s="12" t="s">
        <v>12</v>
      </c>
      <c r="C41" s="24">
        <f aca="true" t="shared" si="1" ref="C41:H41">C42+C47+C49+C53+C54</f>
        <v>99000</v>
      </c>
      <c r="D41" s="24">
        <f t="shared" si="1"/>
        <v>17000</v>
      </c>
      <c r="E41" s="45">
        <f t="shared" si="1"/>
        <v>116000</v>
      </c>
      <c r="F41" s="45">
        <f t="shared" si="1"/>
        <v>11232.6</v>
      </c>
      <c r="G41" s="52">
        <f t="shared" si="1"/>
        <v>180000</v>
      </c>
      <c r="H41" s="52">
        <f t="shared" si="1"/>
        <v>38499.100000000006</v>
      </c>
    </row>
    <row r="42" spans="1:13" ht="94.5">
      <c r="A42" s="18" t="s">
        <v>55</v>
      </c>
      <c r="B42" s="10" t="s">
        <v>13</v>
      </c>
      <c r="C42" s="24">
        <f>SUM(C44:C45)</f>
        <v>71000</v>
      </c>
      <c r="D42" s="24">
        <f>SUM(D44:D45)</f>
        <v>0</v>
      </c>
      <c r="E42" s="45">
        <f>SUM(E44:E45)</f>
        <v>71000</v>
      </c>
      <c r="F42" s="45">
        <f>F43+F44+F45+F46</f>
        <v>0</v>
      </c>
      <c r="G42" s="52">
        <f>G43+G44+G46</f>
        <v>72000</v>
      </c>
      <c r="H42" s="52">
        <f>H43+H44+H46</f>
        <v>13307.52</v>
      </c>
      <c r="M42" s="51"/>
    </row>
    <row r="43" spans="1:8" ht="132" customHeight="1">
      <c r="A43" s="17" t="s">
        <v>82</v>
      </c>
      <c r="B43" s="13" t="s">
        <v>81</v>
      </c>
      <c r="C43" s="24"/>
      <c r="D43" s="24"/>
      <c r="E43" s="45"/>
      <c r="F43" s="37">
        <v>18000</v>
      </c>
      <c r="G43" s="53">
        <v>20000</v>
      </c>
      <c r="H43" s="53">
        <v>7330.25</v>
      </c>
    </row>
    <row r="44" spans="1:8" ht="127.5" customHeight="1">
      <c r="A44" s="17" t="s">
        <v>59</v>
      </c>
      <c r="B44" s="13" t="s">
        <v>56</v>
      </c>
      <c r="C44" s="26">
        <v>69000</v>
      </c>
      <c r="D44" s="26"/>
      <c r="E44" s="48">
        <v>69000</v>
      </c>
      <c r="F44" s="37">
        <v>-18000</v>
      </c>
      <c r="G44" s="53">
        <v>50000</v>
      </c>
      <c r="H44" s="53">
        <v>5723.41</v>
      </c>
    </row>
    <row r="45" spans="1:8" ht="111" customHeight="1" hidden="1">
      <c r="A45" s="17" t="s">
        <v>58</v>
      </c>
      <c r="B45" s="8" t="s">
        <v>57</v>
      </c>
      <c r="C45" s="23">
        <v>2000</v>
      </c>
      <c r="D45" s="23"/>
      <c r="E45" s="42">
        <v>2000</v>
      </c>
      <c r="F45" s="37">
        <v>-2000</v>
      </c>
      <c r="G45" s="53">
        <f>E45+F45</f>
        <v>0</v>
      </c>
      <c r="H45" s="53"/>
    </row>
    <row r="46" spans="1:8" ht="131.25" customHeight="1">
      <c r="A46" s="17" t="s">
        <v>83</v>
      </c>
      <c r="B46" s="8" t="s">
        <v>84</v>
      </c>
      <c r="C46" s="23"/>
      <c r="D46" s="23"/>
      <c r="E46" s="42"/>
      <c r="F46" s="37">
        <v>2000</v>
      </c>
      <c r="G46" s="53">
        <f>E46+F46</f>
        <v>2000</v>
      </c>
      <c r="H46" s="53">
        <v>253.86</v>
      </c>
    </row>
    <row r="47" spans="1:8" ht="49.5" customHeight="1">
      <c r="A47" s="18" t="s">
        <v>60</v>
      </c>
      <c r="B47" s="10" t="s">
        <v>14</v>
      </c>
      <c r="C47" s="24">
        <f>SUM(C48)</f>
        <v>5000</v>
      </c>
      <c r="D47" s="24">
        <f>SUM(D48)</f>
        <v>17000</v>
      </c>
      <c r="E47" s="45">
        <f>SUM(E48)</f>
        <v>22000</v>
      </c>
      <c r="F47" s="45">
        <f>SUM(F48)</f>
        <v>2000</v>
      </c>
      <c r="G47" s="52">
        <f>G48</f>
        <v>30000</v>
      </c>
      <c r="H47" s="52">
        <f>H48</f>
        <v>15827.29</v>
      </c>
    </row>
    <row r="48" spans="1:8" ht="31.5">
      <c r="A48" s="17" t="s">
        <v>61</v>
      </c>
      <c r="B48" s="11" t="s">
        <v>15</v>
      </c>
      <c r="C48" s="23">
        <v>5000</v>
      </c>
      <c r="D48" s="23">
        <v>17000</v>
      </c>
      <c r="E48" s="42">
        <f>C48+D48</f>
        <v>22000</v>
      </c>
      <c r="F48" s="37">
        <v>2000</v>
      </c>
      <c r="G48" s="53">
        <v>30000</v>
      </c>
      <c r="H48" s="53">
        <v>15827.29</v>
      </c>
    </row>
    <row r="49" spans="1:8" ht="47.25">
      <c r="A49" s="17" t="s">
        <v>62</v>
      </c>
      <c r="B49" s="10" t="s">
        <v>16</v>
      </c>
      <c r="C49" s="24">
        <f>SUM(C50+C52)</f>
        <v>11500</v>
      </c>
      <c r="D49" s="24">
        <f>SUM(D50+D52)</f>
        <v>0</v>
      </c>
      <c r="E49" s="45">
        <f>SUM(E50+E52)</f>
        <v>11500</v>
      </c>
      <c r="F49" s="45">
        <f>SUM(F50+F51+F52)</f>
        <v>5500</v>
      </c>
      <c r="G49" s="52">
        <f>G50+G51+G52</f>
        <v>47000</v>
      </c>
      <c r="H49" s="52">
        <f>H50+H51+H52</f>
        <v>5974.46</v>
      </c>
    </row>
    <row r="50" spans="1:8" ht="173.25">
      <c r="A50" s="17" t="s">
        <v>64</v>
      </c>
      <c r="B50" s="13" t="s">
        <v>63</v>
      </c>
      <c r="C50" s="23">
        <v>1500</v>
      </c>
      <c r="D50" s="23"/>
      <c r="E50" s="42">
        <v>1500</v>
      </c>
      <c r="F50" s="37">
        <v>500</v>
      </c>
      <c r="G50" s="53">
        <v>32000</v>
      </c>
      <c r="H50" s="53">
        <v>0</v>
      </c>
    </row>
    <row r="51" spans="1:8" ht="90" customHeight="1">
      <c r="A51" s="17" t="s">
        <v>80</v>
      </c>
      <c r="B51" s="13" t="s">
        <v>79</v>
      </c>
      <c r="C51" s="23"/>
      <c r="D51" s="23"/>
      <c r="E51" s="42"/>
      <c r="F51" s="37">
        <v>5000</v>
      </c>
      <c r="G51" s="53">
        <f>E51+F51</f>
        <v>5000</v>
      </c>
      <c r="H51" s="53">
        <v>4940.74</v>
      </c>
    </row>
    <row r="52" spans="1:8" ht="96" customHeight="1">
      <c r="A52" s="17" t="s">
        <v>66</v>
      </c>
      <c r="B52" s="11" t="s">
        <v>65</v>
      </c>
      <c r="C52" s="23">
        <v>10000</v>
      </c>
      <c r="D52" s="23"/>
      <c r="E52" s="42">
        <v>10000</v>
      </c>
      <c r="F52" s="37"/>
      <c r="G52" s="53">
        <f>E52+F52</f>
        <v>10000</v>
      </c>
      <c r="H52" s="53">
        <v>1033.72</v>
      </c>
    </row>
    <row r="53" spans="1:8" ht="53.25" customHeight="1">
      <c r="A53" s="18" t="s">
        <v>67</v>
      </c>
      <c r="B53" s="10" t="s">
        <v>70</v>
      </c>
      <c r="C53" s="24">
        <v>6500</v>
      </c>
      <c r="D53" s="24"/>
      <c r="E53" s="45">
        <v>6500</v>
      </c>
      <c r="F53" s="40"/>
      <c r="G53" s="52">
        <v>1000</v>
      </c>
      <c r="H53" s="52">
        <v>1741.93</v>
      </c>
    </row>
    <row r="54" spans="1:8" ht="15.75">
      <c r="A54" s="18" t="s">
        <v>68</v>
      </c>
      <c r="B54" s="10" t="s">
        <v>69</v>
      </c>
      <c r="C54" s="24">
        <v>5000</v>
      </c>
      <c r="D54" s="24"/>
      <c r="E54" s="45">
        <v>5000</v>
      </c>
      <c r="F54" s="40">
        <v>3732.6</v>
      </c>
      <c r="G54" s="52">
        <v>30000</v>
      </c>
      <c r="H54" s="52">
        <v>1647.9</v>
      </c>
    </row>
    <row r="55" spans="1:8" ht="15.75">
      <c r="A55" s="17"/>
      <c r="B55" s="10" t="s">
        <v>17</v>
      </c>
      <c r="C55" s="25">
        <f aca="true" t="shared" si="2" ref="C55:H55">C13+C41</f>
        <v>442500</v>
      </c>
      <c r="D55" s="25">
        <f t="shared" si="2"/>
        <v>47000</v>
      </c>
      <c r="E55" s="41">
        <f t="shared" si="2"/>
        <v>489500</v>
      </c>
      <c r="F55" s="41">
        <f t="shared" si="2"/>
        <v>64832.6</v>
      </c>
      <c r="G55" s="52">
        <f t="shared" si="2"/>
        <v>570900</v>
      </c>
      <c r="H55" s="52">
        <f t="shared" si="2"/>
        <v>114766.76999999999</v>
      </c>
    </row>
  </sheetData>
  <sheetProtection/>
  <mergeCells count="9">
    <mergeCell ref="B5:H5"/>
    <mergeCell ref="B6:H6"/>
    <mergeCell ref="B7:H7"/>
    <mergeCell ref="A9:H9"/>
    <mergeCell ref="A10:H10"/>
    <mergeCell ref="B1:G1"/>
    <mergeCell ref="B3:H3"/>
    <mergeCell ref="B4:H4"/>
    <mergeCell ref="G8:H8"/>
  </mergeCells>
  <printOptions/>
  <pageMargins left="0.7480314960629921" right="0.15748031496062992" top="0.31496062992125984" bottom="0.4330708661417323" header="0.196850393700787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2020-05-07T07:19:27Z</cp:lastPrinted>
  <dcterms:created xsi:type="dcterms:W3CDTF">1996-10-08T23:32:33Z</dcterms:created>
  <dcterms:modified xsi:type="dcterms:W3CDTF">2020-05-07T07:19:29Z</dcterms:modified>
  <cp:category/>
  <cp:version/>
  <cp:contentType/>
  <cp:contentStatus/>
</cp:coreProperties>
</file>